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采购清单" sheetId="2" r:id="rId1"/>
  </sheets>
  <definedNames>
    <definedName name="_xlnm._FilterDatabase" localSheetId="0" hidden="1">采购清单!$B$3:$T$26</definedName>
    <definedName name="_xlnm.Print_Titles" localSheetId="0">采购清单!$1:$3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07" name="ID_5C586FD7B11E45D3B6E18F38F72328CA" descr="微信图片_20230424103940"/>
        <xdr:cNvPicPr/>
      </xdr:nvPicPr>
      <xdr:blipFill>
        <a:blip r:embed="rId1"/>
        <a:srcRect/>
        <a:stretch>
          <a:fillRect/>
        </a:stretch>
      </xdr:blipFill>
      <xdr:spPr>
        <a:xfrm>
          <a:off x="8653780" y="306684680"/>
          <a:ext cx="1300480" cy="1661160"/>
        </a:xfrm>
        <a:prstGeom prst="rect">
          <a:avLst/>
        </a:prstGeom>
        <a:noFill/>
        <a:ln>
          <a:noFill/>
        </a:ln>
        <a:effectLst/>
      </xdr:spPr>
    </xdr:pic>
  </etc:cellImage>
  <etc:cellImage>
    <xdr:pic>
      <xdr:nvPicPr>
        <xdr:cNvPr id="308" name="ID_F85FFC915C54438988B54E3E25C629BE" descr=" "/>
        <xdr:cNvPicPr/>
      </xdr:nvPicPr>
      <xdr:blipFill>
        <a:blip r:embed="rId2"/>
        <a:srcRect/>
        <a:stretch>
          <a:fillRect/>
        </a:stretch>
      </xdr:blipFill>
      <xdr:spPr>
        <a:xfrm>
          <a:off x="8883650" y="314072905"/>
          <a:ext cx="1000760" cy="14630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393" name="ID_59BFB51B33FB40C2AA4F6EDCD25A91E2" descr="装饰外包效果图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093440" y="285541085"/>
          <a:ext cx="2054225" cy="1320165"/>
        </a:xfrm>
        <a:prstGeom prst="rect">
          <a:avLst/>
        </a:prstGeom>
      </xdr:spPr>
    </xdr:pic>
  </etc:cellImage>
  <etc:cellImage>
    <xdr:pic>
      <xdr:nvPicPr>
        <xdr:cNvPr id="7" name="ID_3542CF8C55AC4867BA26AFDD26F0A769" descr="BSP-限高门架"/>
        <xdr:cNvPicPr/>
      </xdr:nvPicPr>
      <xdr:blipFill>
        <a:blip r:embed="rId4"/>
        <a:srcRect/>
        <a:stretch>
          <a:fillRect/>
        </a:stretch>
      </xdr:blipFill>
      <xdr:spPr>
        <a:xfrm>
          <a:off x="0" y="0"/>
          <a:ext cx="10058400" cy="5221605"/>
        </a:xfrm>
        <a:prstGeom prst="rect">
          <a:avLst/>
        </a:prstGeom>
        <a:noFill/>
        <a:ln>
          <a:noFill/>
        </a:ln>
        <a:effectLst/>
      </xdr:spPr>
    </xdr:pic>
  </etc:cellImage>
</etc:cellImages>
</file>

<file path=xl/sharedStrings.xml><?xml version="1.0" encoding="utf-8"?>
<sst xmlns="http://schemas.openxmlformats.org/spreadsheetml/2006/main" count="112" uniqueCount="67">
  <si>
    <t>安徽省交通控股集团有限公司2025年度新建改建路段服务区物业设施采购及安装项目</t>
  </si>
  <si>
    <t>单位：元</t>
  </si>
  <si>
    <t>序号</t>
  </si>
  <si>
    <t>编号</t>
  </si>
  <si>
    <t>区域</t>
  </si>
  <si>
    <t>设施设备名称</t>
  </si>
  <si>
    <t>项目特征</t>
  </si>
  <si>
    <t>吕寨</t>
  </si>
  <si>
    <t>阜南东</t>
  </si>
  <si>
    <t>天华</t>
  </si>
  <si>
    <t>竹丝湖</t>
  </si>
  <si>
    <t>金社</t>
  </si>
  <si>
    <t>漆园</t>
  </si>
  <si>
    <t>王庄</t>
  </si>
  <si>
    <t>广德</t>
  </si>
  <si>
    <t>吴圩</t>
  </si>
  <si>
    <t>涡阳北</t>
  </si>
  <si>
    <t>合计数量</t>
  </si>
  <si>
    <t>单位</t>
  </si>
  <si>
    <t>单价（元）</t>
  </si>
  <si>
    <t>合价（元）</t>
  </si>
  <si>
    <t>参考图片</t>
  </si>
  <si>
    <t>物业设施设备</t>
  </si>
  <si>
    <t>保洁车</t>
  </si>
  <si>
    <t>1、电池：48V /32A知名品牌免维护
2、电机：550W  
3、充电器：便携式智能全自动充电器 
4、仪表台：注塑成型仪表台，电源锁，仪表，组合开关
5、灯光及信号：LED照明灯、左右转向灯、刹车灯、行车灯、仪表、电喇叭、爆闪警示灯
 6、箱体：500L采用100%高密度聚乙烯(PP) ，箱体可旋转，垃圾可一次性倾倒                                              
7、动力传动：后置驱动，配备前进和倒挡
8、制 动：脚踩机械连杆鼓式后轮制动 + 左手把式软轴前轮制动 + 手动机械驻车制动
9、车 架：整体焊接一体大梁 + 酸洗电泳磷化烤漆，车架主梁采用40*40*2方管（从前到后为一体折弯）
10、顶棚及前档：铁质
11、 座椅：皮革软座椅+皮革软靠背
12、车身颜色：黄色                                          13、驾驶室侧后方配置2套保洁工具挂钩</t>
  </si>
  <si>
    <t>台</t>
  </si>
  <si>
    <t>小型洗地机</t>
  </si>
  <si>
    <t>1、供电方式/操作方式:电瓶式/手推式（把手高度可调节）                    
2、电压：24V 
3、电机：550W/400W                 
4、清/污水箱容量：11L/13L （污水箱可拆下倾倒污水）
5、洗地宽度:350mm                     
6、吸扒宽度：420mm
7、工作效率： 1000㎡/h
8、电池：知名品牌免维护32AH                               
9、规格：前附洗盘，后带吸盘
10、底盘采用镀锌工艺防腐
11、刷盘罩采用工程塑料
12、充电器：微电脑分段式</t>
  </si>
  <si>
    <t>驾驶式洗地机</t>
  </si>
  <si>
    <t>1、 电压/驱动：24VDC/550W;
2、 刷盘/吸污马达：450W×2/450W
3、 清/污水箱容量：75L/85L
4、 洗地宽度：700mm
5、 吸扒宽度：960mm
6、 工作效率：4100m2/h
7、 电瓶：知名品牌免维护 100Ah*2 24V
8、 水箱材质：聚乙烯滚塑
9、 底盘：防腐工艺</t>
  </si>
  <si>
    <t>吹地风机</t>
  </si>
  <si>
    <t>功率：1000W；电压：220V—240V；转速：高，中，低</t>
  </si>
  <si>
    <t>个</t>
  </si>
  <si>
    <t>开水器</t>
  </si>
  <si>
    <t xml:space="preserve">1、外壳：黑钛不锈钢；
2、工艺：步进式开水器；
3、功率：380V,12KW
4、控制方式：全自动；
5、进水方式：全自动
6、内胆：304不锈钢，120L，内胆全封闭；
7、开水量：180L/H；
8、出水方式：两开；
9、过滤等级：内置三级过滤（PP棉+活性炭+颗粒碳）                         10、外形尺寸：900*510*1750mm（偏差范围-5%~+5%）
11、适用水压：100-500(KPa)                               12、四、五级过滤RO反渗透：800G RO膜+后置活性炭；压力桶30L；与所投开水器相匹配  </t>
  </si>
  <si>
    <t>绿篱机</t>
  </si>
  <si>
    <t>1、排量：22.5cc                                       
2、功率：0.63kW(0.84hp)/8000rpm
3、最大扭矩:0.94Nm/5000rpm                            
4、油箱容积：0.4L 
5、发动机形式：2冲程、风冷、单缸、垂直轴                           
6、化油器形式：膜片式                               
7、扫气方式：分层扫气系统
8、刀片长度：600mm
9、刀齿开口：28mm
10、启动方式：手拉启动</t>
  </si>
  <si>
    <t>打草机</t>
  </si>
  <si>
    <t>1、排量：45.4cc                                      
2、功率：1.42kW(1.90hp)/7500rpm
3、最大扭矩：2.18Nm/5000rpm                           
4、油箱容积：0.9L 
5、发动机形式：2冲程、风冷、单缸、水平轴                           
6、化油器形式：膜片式                               
7、扫气方式：分层扫气系统
8、工作杆直径：Φ28mm
9、启动方式：手拉启动</t>
  </si>
  <si>
    <t>120L塑料垃圾桶</t>
  </si>
  <si>
    <t>120L蓝色，色标为PANTONE 647C；壁厚4mm；含驿达标识和垃圾分类标识</t>
  </si>
  <si>
    <t>只</t>
  </si>
  <si>
    <t>120L绿色，色标为PANTONE 2259C；壁厚4mm；含驿达标识和垃圾分类标识</t>
  </si>
  <si>
    <t>120L红色，色标为 PANTONE 485C，壁厚4mm；含驿达标识和垃圾分类标识</t>
  </si>
  <si>
    <t>120L黑色，色标为PANTONE Black7C，壁厚4mm；含驿达标识和垃圾分类标识</t>
  </si>
  <si>
    <t>240L塑料垃圾桶</t>
  </si>
  <si>
    <t>240L蓝色，色标为PANTONE 647C；壁厚5mm，含驿达标识和垃圾分类标识</t>
  </si>
  <si>
    <t>240L绿色，色标为PANTONE 2259C壁厚5mm，含驿达标识和垃圾分类标识</t>
  </si>
  <si>
    <t>240L红色，色标为 PANTONE 485C；壁厚5mm；含驿达标识和垃圾分类标识</t>
  </si>
  <si>
    <t>240L黑色，色标为PANTONE Black7C，壁厚5mm；含驿达标识和垃圾分类标识</t>
  </si>
  <si>
    <t>四分类不锈钢垃圾桶</t>
  </si>
  <si>
    <t>四分类不锈钢垃圾桶，整体201不锈钢（顶盖底座承重部分厚1mm,其他0.8mm）, 外形尺寸：132*37*96cm, 0.3mm镀锌板内筒，内桶尺寸：25*31*42cm，含驿达标识和垃圾分类标识</t>
  </si>
  <si>
    <t>不锈钢半投灭烟圆形垃圾桶</t>
  </si>
  <si>
    <t>不锈钢半投灭烟圆形垃圾桶，201不锈钢，壁厚0.5mm，外形尺寸38*73CM;内桶镀锌板34*53 CM，厚0.3mm，含驿达标识和垃圾分类标识</t>
  </si>
  <si>
    <t>限高门</t>
  </si>
  <si>
    <t xml:space="preserve">1、规格：6000mm*3500m；
2、上横杆：3根50mm*30mm*2mm镀锌方通焊接骨架表面烤漆闪银色；
3、立柱：2mm镀锌板冲孔折弯焊接箱体，内置3mm乳白色灯箱片；内置LED光源；箱体表面烤漆。 
4、下横杆：100mm*50mm*2mm镀锌方管表面贴反光膜。
5、标牌：2mm铝板，表面贴银色/黑色/蓝色/白色/红色反光膜；标牌包括限高，限行、限速、禁停等共5套，具体尺寸及做法详见参考图片。 </t>
  </si>
  <si>
    <t>座</t>
  </si>
  <si>
    <t>1、规格：参考图片；
2、款式参考图片，材质、做法等中标后深化方案报业主单位审核后为准</t>
  </si>
  <si>
    <t>保安岗亭</t>
  </si>
  <si>
    <t>岗亭尺寸：3.0*2.0*（3.1+1.2）m(长*宽*高)        1、底板用镀锌钢管40*40*2mm作基础，铺设厚18mm木板，上面再铺3mm花纹防滑铝板。
2、主立柱：采用定制80*80*3mm镀锌方管，半径500mm圆弧2mm镀锌钢板焊接。
3、窗：彩铝窗壁厚为1.5mm，移窗玻璃为5mm钢化白玻。
4、门：上部为5mm钢化白玻；下部为1.2mm镀锌钢板外加汽车调和漆，中间层为保温板，内侧为3mm铝塑板。
5、外封板：1.5mm镀锌钢板外加汽车调和漆，中间层为保温板。
6、内封板：3mm铝塑板、强度高、耐撞击、易保养。
7、外顶：40*80*2mm镀锌方管折成型喷汽车漆，1.5mm镀锌钢板焊接外加汽车漆，镀锌钢板封顶做雨棚。
8、内顶：豪华集成吊顶，25W吸顶灯。
9、标配：含3mm防滑钢板楼梯一套（不少于五级）、不锈钢工作台面、室内机空调架、三孔插座、五孔插座、配电盒、电源配置：漏电保护、开关、2组爆闪警灯230*200mm、1组顶部警灯180mm*200mm、喊话器系统1套（300W）。
10、治安岗亭大帽檐以下主柱必须整体不可切割，不可运抵现场后二次焊接。
11、治安岗亭标识一套</t>
  </si>
  <si>
    <t>巡逻车</t>
  </si>
  <si>
    <t>外型尺寸（mm） ≥3100×1420×1900，额定载客(人) ≥5
最高车速(km/h) ≤30，最小转弯半径(m) ≤4.5，最大爬坡度（空载 ≥20%
最大制动距离(m) ≤4，续驶里程（km） ≥80，离地间隙（mm） ≥140
整车重量（kg） ≥800，轴距（mm） ≥2000，轮距(mm) ≥1150/1140
蓄电池 知名品牌免维护 48V ≥200 AH
充电机 全自动微电脑控制高频脉冲式充电器（18A/48V）过充保护（可内置）
控制器 带温度过高保护
牵引电机 48V 4.0KW直流串励电机/交流变频
动力传动系统 后置驱动
转向系统 齿轮助力方向机，自动间隙补偿功能
前桥及悬挂 整体式悬挂、加螺旋弹簧+筒式液压减震
后桥及悬挂 麦弗逊独立悬挂/非独立悬挂，钢板/螺旋弹簧结构+双筒式液压阻尼减震器
制动系统 前后双回路液压鼓式制动、驻车制动装置
轮胎 铝合金轮毂，真空子午轮胎155/70R12
油漆 全车采用汽车级普通油漆，电脑调漆，专业喷涂设备，车辆颜色按照招标人要求订做
车体 增强微型汽车底盘，优化防锈烤漆处理，钢骨架及高强度玻璃钢覆盖车身
灯光及信号 远光前大灯、近光前小灯、转向灯、轿车组合后尾灯、电喇叭及倒车蜂鸣器，警报器
前挡及顶棚 钢化玻璃、汽车专用雨刮器，顶棚铝合金框架+玻璃钢
车身左右侧、后侧附带遮雨帘（收缩）
座椅 软皮座椅
仪表 玻璃钢成形仪表台，数字式车速里程表、电压表、电流表、电量表、仪表指示灯
开关 启动开关、灯光及组合开关、前后换向开关
高端档位器 高端前进、倒退档位器
警灯 国标LED长排警灯带喊话器
配件 整车配送充电机和随车工具一套，电动巡逻车应印有驿达公司LOGO标识。</t>
  </si>
  <si>
    <t>嵌入式不锈钢三合一擦手纸盒（带垃圾桶）</t>
  </si>
  <si>
    <t>1、材质：304不锈钢；厚度0.8mm；2、拉丝面板，亚光银灰色；3、金属钥匙孔，配有专用钥匙可上锁；4、带可移动垃圾通内筒；5、尺寸符合现场实际可牢固安装（自行勘察现场）</t>
  </si>
  <si>
    <t>组</t>
  </si>
  <si>
    <t>合 计</t>
  </si>
  <si>
    <t>备注:所有产品进场前需报甲方确认品牌，并满足甲方验收要求，在进场时提供产品合格证、检测报告等相关技术资料。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</si>
</sst>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  <numFmt numFmtId="178" formatCode="0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</font>
    <font>
      <sz val="9"/>
      <name val="宋体"/>
      <charset val="134"/>
    </font>
    <font>
      <b/>
      <sz val="16"/>
      <name val="宋体"/>
      <charset val="134"/>
    </font>
    <font>
      <b/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0" fillId="3" borderId="6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10" fillId="0" borderId="7">
      <alignment vertical="center"/>
    </xf>
    <xf numFmtId="0" fontId="11" fillId="0" borderId="7">
      <alignment vertical="center"/>
    </xf>
    <xf numFmtId="0" fontId="12" fillId="0" borderId="8">
      <alignment vertical="center"/>
    </xf>
    <xf numFmtId="0" fontId="12" fillId="0" borderId="0">
      <alignment vertical="center"/>
    </xf>
    <xf numFmtId="0" fontId="13" fillId="4" borderId="9">
      <alignment vertical="center"/>
    </xf>
    <xf numFmtId="0" fontId="14" fillId="5" borderId="10">
      <alignment vertical="center"/>
    </xf>
    <xf numFmtId="0" fontId="15" fillId="5" borderId="9">
      <alignment vertical="center"/>
    </xf>
    <xf numFmtId="0" fontId="16" fillId="6" borderId="11">
      <alignment vertical="center"/>
    </xf>
    <xf numFmtId="0" fontId="17" fillId="0" borderId="12">
      <alignment vertical="center"/>
    </xf>
    <xf numFmtId="0" fontId="18" fillId="0" borderId="13">
      <alignment vertical="center"/>
    </xf>
    <xf numFmtId="0" fontId="19" fillId="7" borderId="0">
      <alignment vertical="center"/>
    </xf>
    <xf numFmtId="0" fontId="20" fillId="8" borderId="0">
      <alignment vertical="center"/>
    </xf>
    <xf numFmtId="0" fontId="21" fillId="9" borderId="0">
      <alignment vertical="center"/>
    </xf>
    <xf numFmtId="0" fontId="22" fillId="10" borderId="0">
      <alignment vertical="center"/>
    </xf>
    <xf numFmtId="0" fontId="23" fillId="11" borderId="0">
      <alignment vertical="center"/>
    </xf>
    <xf numFmtId="0" fontId="23" fillId="12" borderId="0">
      <alignment vertical="center"/>
    </xf>
    <xf numFmtId="0" fontId="22" fillId="13" borderId="0">
      <alignment vertical="center"/>
    </xf>
    <xf numFmtId="0" fontId="22" fillId="14" borderId="0">
      <alignment vertical="center"/>
    </xf>
    <xf numFmtId="0" fontId="23" fillId="15" borderId="0">
      <alignment vertical="center"/>
    </xf>
    <xf numFmtId="0" fontId="23" fillId="16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3" fillId="19" borderId="0">
      <alignment vertical="center"/>
    </xf>
    <xf numFmtId="0" fontId="23" fillId="20" borderId="0">
      <alignment vertical="center"/>
    </xf>
    <xf numFmtId="0" fontId="22" fillId="21" borderId="0">
      <alignment vertical="center"/>
    </xf>
    <xf numFmtId="0" fontId="22" fillId="22" borderId="0">
      <alignment vertical="center"/>
    </xf>
    <xf numFmtId="0" fontId="23" fillId="23" borderId="0">
      <alignment vertical="center"/>
    </xf>
    <xf numFmtId="0" fontId="23" fillId="24" borderId="0">
      <alignment vertical="center"/>
    </xf>
    <xf numFmtId="0" fontId="22" fillId="25" borderId="0">
      <alignment vertical="center"/>
    </xf>
    <xf numFmtId="0" fontId="22" fillId="26" borderId="0">
      <alignment vertical="center"/>
    </xf>
    <xf numFmtId="0" fontId="23" fillId="27" borderId="0">
      <alignment vertical="center"/>
    </xf>
    <xf numFmtId="0" fontId="23" fillId="28" borderId="0">
      <alignment vertical="center"/>
    </xf>
    <xf numFmtId="0" fontId="22" fillId="29" borderId="0">
      <alignment vertical="center"/>
    </xf>
    <xf numFmtId="0" fontId="22" fillId="30" borderId="0">
      <alignment vertical="center"/>
    </xf>
    <xf numFmtId="0" fontId="23" fillId="31" borderId="0">
      <alignment vertical="center"/>
    </xf>
    <xf numFmtId="0" fontId="23" fillId="32" borderId="0">
      <alignment vertical="center"/>
    </xf>
    <xf numFmtId="0" fontId="22" fillId="33" borderId="0">
      <alignment vertical="center"/>
    </xf>
    <xf numFmtId="0" fontId="24" fillId="0" borderId="0">
      <protection locked="0"/>
    </xf>
    <xf numFmtId="0" fontId="24" fillId="0" borderId="0">
      <protection locked="0"/>
    </xf>
    <xf numFmtId="0" fontId="25" fillId="0" borderId="0">
      <protection locked="0"/>
    </xf>
    <xf numFmtId="0" fontId="26" fillId="0" borderId="0">
      <protection locked="0"/>
    </xf>
    <xf numFmtId="0" fontId="24" fillId="0" borderId="0">
      <protection locked="0"/>
    </xf>
  </cellStyleXfs>
  <cellXfs count="38">
    <xf numFmtId="0" fontId="0" fillId="0" borderId="0" xfId="0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 wrapText="1"/>
    </xf>
    <xf numFmtId="176" fontId="2" fillId="2" borderId="0" xfId="0" applyNumberFormat="1" applyFont="1" applyFill="1" applyAlignment="1">
      <alignment vertical="center"/>
    </xf>
    <xf numFmtId="177" fontId="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178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left" vertical="center" wrapText="1"/>
    </xf>
    <xf numFmtId="0" fontId="2" fillId="2" borderId="1" xfId="53" applyNumberFormat="1" applyFont="1" applyFill="1" applyBorder="1" applyAlignment="1" applyProtection="1">
      <alignment horizontal="left" vertical="center" wrapText="1"/>
    </xf>
    <xf numFmtId="178" fontId="2" fillId="2" borderId="1" xfId="53" applyNumberFormat="1" applyFont="1" applyFill="1" applyBorder="1" applyAlignment="1" applyProtection="1">
      <alignment horizontal="center" vertical="center" wrapText="1"/>
    </xf>
    <xf numFmtId="0" fontId="2" fillId="0" borderId="1" xfId="53" applyNumberFormat="1" applyFont="1" applyFill="1" applyBorder="1" applyAlignment="1" applyProtection="1">
      <alignment horizontal="left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176" fontId="2" fillId="2" borderId="0" xfId="0" applyNumberFormat="1" applyFont="1" applyFill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177" fontId="3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/>
    <xf numFmtId="0" fontId="1" fillId="0" borderId="1" xfId="0" applyFont="1" applyFill="1" applyBorder="1" applyAlignment="1" applyProtection="1"/>
    <xf numFmtId="177" fontId="2" fillId="2" borderId="2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由业主支付的费用(修改)" xfId="49"/>
    <cellStyle name="常规_管理处计划表" xfId="50"/>
    <cellStyle name="常规 2 2" xfId="51"/>
    <cellStyle name="常规_荣华世家孙女士-新2" xfId="52"/>
    <cellStyle name="常规 2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7"/>
  <sheetViews>
    <sheetView tabSelected="1" view="pageBreakPreview" zoomScaleNormal="115" workbookViewId="0">
      <pane ySplit="3" topLeftCell="A19" activePane="bottomLeft" state="frozen"/>
      <selection/>
      <selection pane="bottomLeft" activeCell="T21" sqref="T21"/>
    </sheetView>
  </sheetViews>
  <sheetFormatPr defaultColWidth="9" defaultRowHeight="13.5"/>
  <cols>
    <col min="1" max="1" width="6.125" style="1" customWidth="1"/>
    <col min="2" max="2" width="6.125" style="2" customWidth="1"/>
    <col min="3" max="3" width="7.63333333333333" style="2" customWidth="1"/>
    <col min="4" max="4" width="7.25" style="2" customWidth="1"/>
    <col min="5" max="5" width="37.5" style="3" customWidth="1"/>
    <col min="6" max="15" width="5.125" style="2" customWidth="1"/>
    <col min="16" max="16" width="5.125" style="4" customWidth="1"/>
    <col min="17" max="17" width="5" style="2" customWidth="1"/>
    <col min="18" max="18" width="7.53333333333333" style="5" customWidth="1"/>
    <col min="19" max="19" width="10.0916666666667" style="5" customWidth="1"/>
    <col min="20" max="20" width="27.8166666666667" style="2" customWidth="1"/>
    <col min="21" max="16384" width="9" style="1"/>
  </cols>
  <sheetData>
    <row r="1" s="1" customFormat="1" ht="38" customHeight="1" spans="2:20">
      <c r="B1" s="6" t="s">
        <v>0</v>
      </c>
      <c r="C1" s="6"/>
      <c r="D1" s="6"/>
      <c r="E1" s="7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25"/>
      <c r="S1" s="25"/>
      <c r="T1" s="26"/>
    </row>
    <row r="2" s="1" customFormat="1" ht="14" customHeight="1" spans="2:20">
      <c r="B2" s="8"/>
      <c r="C2" s="8"/>
      <c r="D2" s="8"/>
      <c r="E2" s="3"/>
      <c r="F2" s="8"/>
      <c r="G2" s="8"/>
      <c r="H2" s="8"/>
      <c r="I2" s="8"/>
      <c r="J2" s="8"/>
      <c r="K2" s="8"/>
      <c r="L2" s="8"/>
      <c r="M2" s="8"/>
      <c r="N2" s="8"/>
      <c r="O2" s="8"/>
      <c r="P2" s="23"/>
      <c r="Q2" s="8"/>
      <c r="R2" s="27"/>
      <c r="S2" s="27"/>
      <c r="T2" s="27" t="s">
        <v>1</v>
      </c>
    </row>
    <row r="3" s="2" customFormat="1" ht="41" customHeight="1" spans="1:20">
      <c r="A3" s="9" t="s">
        <v>2</v>
      </c>
      <c r="B3" s="9" t="s">
        <v>3</v>
      </c>
      <c r="C3" s="9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 t="s">
        <v>12</v>
      </c>
      <c r="L3" s="10" t="s">
        <v>13</v>
      </c>
      <c r="M3" s="10" t="s">
        <v>14</v>
      </c>
      <c r="N3" s="10" t="s">
        <v>15</v>
      </c>
      <c r="O3" s="10" t="s">
        <v>16</v>
      </c>
      <c r="P3" s="24" t="s">
        <v>17</v>
      </c>
      <c r="Q3" s="9" t="s">
        <v>18</v>
      </c>
      <c r="R3" s="28" t="s">
        <v>19</v>
      </c>
      <c r="S3" s="28" t="s">
        <v>20</v>
      </c>
      <c r="T3" s="9" t="s">
        <v>21</v>
      </c>
    </row>
    <row r="4" s="2" customFormat="1" ht="217" customHeight="1" spans="1:20">
      <c r="A4" s="11">
        <v>1</v>
      </c>
      <c r="B4" s="11">
        <v>203</v>
      </c>
      <c r="C4" s="12" t="s">
        <v>22</v>
      </c>
      <c r="D4" s="12" t="s">
        <v>23</v>
      </c>
      <c r="E4" s="13" t="s">
        <v>24</v>
      </c>
      <c r="F4" s="14">
        <v>5</v>
      </c>
      <c r="G4" s="14">
        <v>5</v>
      </c>
      <c r="H4" s="14">
        <v>10</v>
      </c>
      <c r="I4" s="14">
        <v>0</v>
      </c>
      <c r="J4" s="14">
        <v>0</v>
      </c>
      <c r="K4" s="14">
        <v>5</v>
      </c>
      <c r="L4" s="14">
        <v>10</v>
      </c>
      <c r="M4" s="14">
        <v>5</v>
      </c>
      <c r="N4" s="14">
        <v>5</v>
      </c>
      <c r="O4" s="14">
        <v>5</v>
      </c>
      <c r="P4" s="14">
        <f t="shared" ref="P4:P24" si="0">SUM(F4:O4)</f>
        <v>50</v>
      </c>
      <c r="Q4" s="12" t="s">
        <v>25</v>
      </c>
      <c r="R4" s="29"/>
      <c r="S4" s="30">
        <f t="shared" ref="S4:S24" si="1">P4*R4</f>
        <v>0</v>
      </c>
      <c r="T4" s="31" t="str">
        <f>_xlfn.DISPIMG("ID_5C586FD7B11E45D3B6E18F38F72328CA",1)</f>
        <v>=DISPIMG("ID_5C586FD7B11E45D3B6E18F38F72328CA",1)</v>
      </c>
    </row>
    <row r="5" s="2" customFormat="1" ht="168" customHeight="1" spans="1:20">
      <c r="A5" s="11">
        <v>2</v>
      </c>
      <c r="B5" s="11">
        <v>204</v>
      </c>
      <c r="C5" s="12" t="s">
        <v>22</v>
      </c>
      <c r="D5" s="15" t="s">
        <v>26</v>
      </c>
      <c r="E5" s="16" t="s">
        <v>27</v>
      </c>
      <c r="F5" s="14">
        <v>2</v>
      </c>
      <c r="G5" s="14">
        <v>2</v>
      </c>
      <c r="H5" s="14">
        <v>4</v>
      </c>
      <c r="I5" s="14">
        <v>0</v>
      </c>
      <c r="J5" s="14">
        <v>0</v>
      </c>
      <c r="K5" s="14">
        <v>2</v>
      </c>
      <c r="L5" s="14">
        <v>4</v>
      </c>
      <c r="M5" s="14">
        <v>2</v>
      </c>
      <c r="N5" s="14">
        <v>2</v>
      </c>
      <c r="O5" s="14">
        <v>2</v>
      </c>
      <c r="P5" s="14">
        <f t="shared" si="0"/>
        <v>20</v>
      </c>
      <c r="Q5" s="12" t="s">
        <v>25</v>
      </c>
      <c r="R5" s="29"/>
      <c r="S5" s="30">
        <f t="shared" si="1"/>
        <v>0</v>
      </c>
      <c r="T5" s="31"/>
    </row>
    <row r="6" s="2" customFormat="1" ht="115" customHeight="1" spans="1:20">
      <c r="A6" s="11">
        <v>3</v>
      </c>
      <c r="B6" s="11">
        <v>205</v>
      </c>
      <c r="C6" s="12" t="s">
        <v>22</v>
      </c>
      <c r="D6" s="12" t="s">
        <v>28</v>
      </c>
      <c r="E6" s="13" t="s">
        <v>29</v>
      </c>
      <c r="F6" s="14">
        <v>2</v>
      </c>
      <c r="G6" s="14">
        <v>2</v>
      </c>
      <c r="H6" s="14">
        <v>4</v>
      </c>
      <c r="I6" s="14">
        <v>0</v>
      </c>
      <c r="J6" s="14">
        <v>0</v>
      </c>
      <c r="K6" s="14">
        <v>2</v>
      </c>
      <c r="L6" s="14">
        <v>4</v>
      </c>
      <c r="M6" s="14">
        <v>2</v>
      </c>
      <c r="N6" s="14">
        <v>2</v>
      </c>
      <c r="O6" s="14">
        <v>2</v>
      </c>
      <c r="P6" s="14">
        <f t="shared" si="0"/>
        <v>20</v>
      </c>
      <c r="Q6" s="12" t="s">
        <v>25</v>
      </c>
      <c r="R6" s="29"/>
      <c r="S6" s="30">
        <f t="shared" si="1"/>
        <v>0</v>
      </c>
      <c r="T6" s="31"/>
    </row>
    <row r="7" s="2" customFormat="1" ht="54" customHeight="1" spans="1:20">
      <c r="A7" s="11">
        <v>4</v>
      </c>
      <c r="B7" s="11">
        <v>206</v>
      </c>
      <c r="C7" s="12" t="s">
        <v>22</v>
      </c>
      <c r="D7" s="12" t="s">
        <v>30</v>
      </c>
      <c r="E7" s="13" t="s">
        <v>31</v>
      </c>
      <c r="F7" s="14">
        <v>4</v>
      </c>
      <c r="G7" s="14">
        <v>4</v>
      </c>
      <c r="H7" s="14">
        <v>8</v>
      </c>
      <c r="I7" s="14">
        <v>0</v>
      </c>
      <c r="J7" s="14">
        <v>0</v>
      </c>
      <c r="K7" s="14">
        <v>4</v>
      </c>
      <c r="L7" s="14">
        <v>8</v>
      </c>
      <c r="M7" s="14">
        <v>4</v>
      </c>
      <c r="N7" s="14">
        <v>4</v>
      </c>
      <c r="O7" s="14">
        <v>4</v>
      </c>
      <c r="P7" s="14">
        <f t="shared" si="0"/>
        <v>40</v>
      </c>
      <c r="Q7" s="12" t="s">
        <v>32</v>
      </c>
      <c r="R7" s="29"/>
      <c r="S7" s="30">
        <f t="shared" si="1"/>
        <v>0</v>
      </c>
      <c r="T7" s="31"/>
    </row>
    <row r="8" s="2" customFormat="1" ht="173" customHeight="1" spans="1:20">
      <c r="A8" s="11">
        <v>5</v>
      </c>
      <c r="B8" s="11">
        <v>207</v>
      </c>
      <c r="C8" s="12" t="s">
        <v>22</v>
      </c>
      <c r="D8" s="12" t="s">
        <v>33</v>
      </c>
      <c r="E8" s="13" t="s">
        <v>34</v>
      </c>
      <c r="F8" s="14">
        <v>4</v>
      </c>
      <c r="G8" s="14">
        <v>4</v>
      </c>
      <c r="H8" s="14">
        <v>8</v>
      </c>
      <c r="I8" s="14">
        <v>0</v>
      </c>
      <c r="J8" s="14">
        <v>0</v>
      </c>
      <c r="K8" s="14">
        <v>4</v>
      </c>
      <c r="L8" s="14">
        <v>8</v>
      </c>
      <c r="M8" s="14">
        <v>4</v>
      </c>
      <c r="N8" s="14">
        <v>4</v>
      </c>
      <c r="O8" s="14">
        <v>4</v>
      </c>
      <c r="P8" s="14">
        <f t="shared" si="0"/>
        <v>40</v>
      </c>
      <c r="Q8" s="12" t="s">
        <v>25</v>
      </c>
      <c r="R8" s="29"/>
      <c r="S8" s="30">
        <f t="shared" si="1"/>
        <v>0</v>
      </c>
      <c r="T8" s="31" t="str">
        <f>_xlfn.DISPIMG("ID_F85FFC915C54438988B54E3E25C629BE",1)</f>
        <v>=DISPIMG("ID_F85FFC915C54438988B54E3E25C629BE",1)</v>
      </c>
    </row>
    <row r="9" s="2" customFormat="1" ht="152" customHeight="1" spans="1:20">
      <c r="A9" s="11">
        <v>6</v>
      </c>
      <c r="B9" s="11">
        <v>208</v>
      </c>
      <c r="C9" s="12" t="s">
        <v>22</v>
      </c>
      <c r="D9" s="15" t="s">
        <v>35</v>
      </c>
      <c r="E9" s="13" t="s">
        <v>36</v>
      </c>
      <c r="F9" s="14">
        <v>1</v>
      </c>
      <c r="G9" s="14">
        <v>1</v>
      </c>
      <c r="H9" s="14">
        <v>1</v>
      </c>
      <c r="I9" s="14">
        <v>1</v>
      </c>
      <c r="J9" s="14">
        <v>1</v>
      </c>
      <c r="K9" s="14">
        <v>1</v>
      </c>
      <c r="L9" s="14">
        <v>1</v>
      </c>
      <c r="M9" s="14">
        <v>1</v>
      </c>
      <c r="N9" s="14">
        <v>1</v>
      </c>
      <c r="O9" s="14">
        <v>1</v>
      </c>
      <c r="P9" s="14">
        <f t="shared" si="0"/>
        <v>10</v>
      </c>
      <c r="Q9" s="12" t="s">
        <v>25</v>
      </c>
      <c r="R9" s="29"/>
      <c r="S9" s="30">
        <f t="shared" si="1"/>
        <v>0</v>
      </c>
      <c r="T9" s="31"/>
    </row>
    <row r="10" s="2" customFormat="1" ht="125" customHeight="1" spans="1:20">
      <c r="A10" s="11">
        <v>7</v>
      </c>
      <c r="B10" s="11">
        <v>209</v>
      </c>
      <c r="C10" s="12" t="s">
        <v>22</v>
      </c>
      <c r="D10" s="15" t="s">
        <v>37</v>
      </c>
      <c r="E10" s="13" t="s">
        <v>38</v>
      </c>
      <c r="F10" s="14">
        <v>1</v>
      </c>
      <c r="G10" s="14">
        <v>1</v>
      </c>
      <c r="H10" s="14">
        <v>1</v>
      </c>
      <c r="I10" s="14">
        <v>1</v>
      </c>
      <c r="J10" s="14">
        <v>1</v>
      </c>
      <c r="K10" s="14">
        <v>1</v>
      </c>
      <c r="L10" s="14">
        <v>1</v>
      </c>
      <c r="M10" s="14">
        <v>1</v>
      </c>
      <c r="N10" s="14">
        <v>1</v>
      </c>
      <c r="O10" s="14">
        <v>1</v>
      </c>
      <c r="P10" s="14">
        <f t="shared" si="0"/>
        <v>10</v>
      </c>
      <c r="Q10" s="12" t="s">
        <v>25</v>
      </c>
      <c r="R10" s="29"/>
      <c r="S10" s="30">
        <f t="shared" si="1"/>
        <v>0</v>
      </c>
      <c r="T10" s="31"/>
    </row>
    <row r="11" s="2" customFormat="1" ht="81" customHeight="1" spans="1:20">
      <c r="A11" s="11">
        <v>8</v>
      </c>
      <c r="B11" s="11">
        <v>210</v>
      </c>
      <c r="C11" s="12" t="s">
        <v>22</v>
      </c>
      <c r="D11" s="12" t="s">
        <v>39</v>
      </c>
      <c r="E11" s="13" t="s">
        <v>40</v>
      </c>
      <c r="F11" s="14">
        <v>80</v>
      </c>
      <c r="G11" s="14">
        <v>80</v>
      </c>
      <c r="H11" s="14">
        <v>80</v>
      </c>
      <c r="I11" s="14">
        <v>80</v>
      </c>
      <c r="J11" s="14">
        <v>80</v>
      </c>
      <c r="K11" s="14">
        <v>80</v>
      </c>
      <c r="L11" s="14">
        <v>80</v>
      </c>
      <c r="M11" s="14">
        <v>80</v>
      </c>
      <c r="N11" s="14">
        <v>80</v>
      </c>
      <c r="O11" s="14">
        <v>80</v>
      </c>
      <c r="P11" s="14">
        <f t="shared" si="0"/>
        <v>800</v>
      </c>
      <c r="Q11" s="11" t="s">
        <v>41</v>
      </c>
      <c r="R11" s="30"/>
      <c r="S11" s="30">
        <f t="shared" si="1"/>
        <v>0</v>
      </c>
      <c r="T11" s="31"/>
    </row>
    <row r="12" s="2" customFormat="1" ht="81" customHeight="1" spans="1:20">
      <c r="A12" s="11">
        <v>9</v>
      </c>
      <c r="B12" s="11">
        <v>211</v>
      </c>
      <c r="C12" s="12" t="s">
        <v>22</v>
      </c>
      <c r="D12" s="12" t="s">
        <v>39</v>
      </c>
      <c r="E12" s="13" t="s">
        <v>42</v>
      </c>
      <c r="F12" s="14">
        <v>40</v>
      </c>
      <c r="G12" s="14">
        <v>40</v>
      </c>
      <c r="H12" s="14">
        <v>40</v>
      </c>
      <c r="I12" s="14">
        <v>40</v>
      </c>
      <c r="J12" s="14">
        <v>40</v>
      </c>
      <c r="K12" s="14">
        <v>40</v>
      </c>
      <c r="L12" s="14">
        <v>40</v>
      </c>
      <c r="M12" s="14">
        <v>40</v>
      </c>
      <c r="N12" s="14">
        <v>40</v>
      </c>
      <c r="O12" s="14">
        <v>40</v>
      </c>
      <c r="P12" s="14">
        <f t="shared" si="0"/>
        <v>400</v>
      </c>
      <c r="Q12" s="11" t="s">
        <v>41</v>
      </c>
      <c r="R12" s="30"/>
      <c r="S12" s="30">
        <f t="shared" si="1"/>
        <v>0</v>
      </c>
      <c r="T12" s="31"/>
    </row>
    <row r="13" s="2" customFormat="1" ht="81" customHeight="1" spans="1:20">
      <c r="A13" s="11">
        <v>10</v>
      </c>
      <c r="B13" s="11">
        <v>212</v>
      </c>
      <c r="C13" s="12" t="s">
        <v>22</v>
      </c>
      <c r="D13" s="12" t="s">
        <v>39</v>
      </c>
      <c r="E13" s="13" t="s">
        <v>43</v>
      </c>
      <c r="F13" s="14">
        <v>40</v>
      </c>
      <c r="G13" s="14">
        <v>40</v>
      </c>
      <c r="H13" s="14">
        <v>40</v>
      </c>
      <c r="I13" s="14">
        <v>40</v>
      </c>
      <c r="J13" s="14">
        <v>40</v>
      </c>
      <c r="K13" s="14">
        <v>40</v>
      </c>
      <c r="L13" s="14">
        <v>40</v>
      </c>
      <c r="M13" s="14">
        <v>40</v>
      </c>
      <c r="N13" s="14">
        <v>40</v>
      </c>
      <c r="O13" s="14">
        <v>40</v>
      </c>
      <c r="P13" s="14">
        <f t="shared" si="0"/>
        <v>400</v>
      </c>
      <c r="Q13" s="11" t="s">
        <v>41</v>
      </c>
      <c r="R13" s="30"/>
      <c r="S13" s="30">
        <f t="shared" si="1"/>
        <v>0</v>
      </c>
      <c r="T13" s="31"/>
    </row>
    <row r="14" s="2" customFormat="1" ht="81" customHeight="1" spans="1:20">
      <c r="A14" s="11">
        <v>11</v>
      </c>
      <c r="B14" s="11">
        <v>213</v>
      </c>
      <c r="C14" s="12" t="s">
        <v>22</v>
      </c>
      <c r="D14" s="12" t="s">
        <v>39</v>
      </c>
      <c r="E14" s="13" t="s">
        <v>44</v>
      </c>
      <c r="F14" s="14">
        <v>80</v>
      </c>
      <c r="G14" s="14">
        <v>80</v>
      </c>
      <c r="H14" s="14">
        <v>80</v>
      </c>
      <c r="I14" s="14">
        <v>80</v>
      </c>
      <c r="J14" s="14">
        <v>80</v>
      </c>
      <c r="K14" s="14">
        <v>80</v>
      </c>
      <c r="L14" s="14">
        <v>80</v>
      </c>
      <c r="M14" s="14">
        <v>80</v>
      </c>
      <c r="N14" s="14">
        <v>80</v>
      </c>
      <c r="O14" s="14">
        <v>80</v>
      </c>
      <c r="P14" s="14">
        <f t="shared" si="0"/>
        <v>800</v>
      </c>
      <c r="Q14" s="11" t="s">
        <v>41</v>
      </c>
      <c r="R14" s="30"/>
      <c r="S14" s="30">
        <f t="shared" si="1"/>
        <v>0</v>
      </c>
      <c r="T14" s="31"/>
    </row>
    <row r="15" s="2" customFormat="1" ht="81" customHeight="1" spans="1:20">
      <c r="A15" s="11">
        <v>12</v>
      </c>
      <c r="B15" s="11">
        <v>214</v>
      </c>
      <c r="C15" s="12" t="s">
        <v>22</v>
      </c>
      <c r="D15" s="12" t="s">
        <v>45</v>
      </c>
      <c r="E15" s="13" t="s">
        <v>46</v>
      </c>
      <c r="F15" s="14">
        <v>30</v>
      </c>
      <c r="G15" s="14">
        <v>30</v>
      </c>
      <c r="H15" s="14">
        <v>30</v>
      </c>
      <c r="I15" s="14">
        <v>30</v>
      </c>
      <c r="J15" s="14">
        <v>30</v>
      </c>
      <c r="K15" s="14">
        <v>30</v>
      </c>
      <c r="L15" s="14">
        <v>30</v>
      </c>
      <c r="M15" s="14">
        <v>30</v>
      </c>
      <c r="N15" s="14">
        <v>30</v>
      </c>
      <c r="O15" s="14">
        <v>30</v>
      </c>
      <c r="P15" s="14">
        <f t="shared" si="0"/>
        <v>300</v>
      </c>
      <c r="Q15" s="11" t="s">
        <v>41</v>
      </c>
      <c r="R15" s="30"/>
      <c r="S15" s="30">
        <f t="shared" si="1"/>
        <v>0</v>
      </c>
      <c r="T15" s="31"/>
    </row>
    <row r="16" s="2" customFormat="1" ht="81" customHeight="1" spans="1:20">
      <c r="A16" s="11">
        <v>13</v>
      </c>
      <c r="B16" s="11">
        <v>215</v>
      </c>
      <c r="C16" s="12" t="s">
        <v>22</v>
      </c>
      <c r="D16" s="12" t="s">
        <v>45</v>
      </c>
      <c r="E16" s="13" t="s">
        <v>47</v>
      </c>
      <c r="F16" s="14">
        <v>20</v>
      </c>
      <c r="G16" s="14">
        <v>20</v>
      </c>
      <c r="H16" s="14">
        <v>20</v>
      </c>
      <c r="I16" s="14">
        <v>20</v>
      </c>
      <c r="J16" s="14">
        <v>20</v>
      </c>
      <c r="K16" s="14">
        <v>20</v>
      </c>
      <c r="L16" s="14">
        <v>20</v>
      </c>
      <c r="M16" s="14">
        <v>20</v>
      </c>
      <c r="N16" s="14">
        <v>20</v>
      </c>
      <c r="O16" s="14">
        <v>20</v>
      </c>
      <c r="P16" s="14">
        <f t="shared" si="0"/>
        <v>200</v>
      </c>
      <c r="Q16" s="11" t="s">
        <v>41</v>
      </c>
      <c r="R16" s="30"/>
      <c r="S16" s="30">
        <f t="shared" si="1"/>
        <v>0</v>
      </c>
      <c r="T16" s="31"/>
    </row>
    <row r="17" s="2" customFormat="1" ht="81" customHeight="1" spans="1:20">
      <c r="A17" s="11">
        <v>14</v>
      </c>
      <c r="B17" s="11">
        <v>216</v>
      </c>
      <c r="C17" s="12" t="s">
        <v>22</v>
      </c>
      <c r="D17" s="12" t="s">
        <v>45</v>
      </c>
      <c r="E17" s="13" t="s">
        <v>48</v>
      </c>
      <c r="F17" s="14">
        <v>20</v>
      </c>
      <c r="G17" s="14">
        <v>20</v>
      </c>
      <c r="H17" s="14">
        <v>20</v>
      </c>
      <c r="I17" s="14">
        <v>20</v>
      </c>
      <c r="J17" s="14">
        <v>20</v>
      </c>
      <c r="K17" s="14">
        <v>20</v>
      </c>
      <c r="L17" s="14">
        <v>20</v>
      </c>
      <c r="M17" s="14">
        <v>20</v>
      </c>
      <c r="N17" s="14">
        <v>20</v>
      </c>
      <c r="O17" s="14">
        <v>20</v>
      </c>
      <c r="P17" s="14">
        <f t="shared" si="0"/>
        <v>200</v>
      </c>
      <c r="Q17" s="11" t="s">
        <v>41</v>
      </c>
      <c r="R17" s="30"/>
      <c r="S17" s="30">
        <f t="shared" si="1"/>
        <v>0</v>
      </c>
      <c r="T17" s="31"/>
    </row>
    <row r="18" s="2" customFormat="1" ht="81" customHeight="1" spans="1:20">
      <c r="A18" s="11">
        <v>15</v>
      </c>
      <c r="B18" s="11">
        <v>217</v>
      </c>
      <c r="C18" s="12" t="s">
        <v>22</v>
      </c>
      <c r="D18" s="12" t="s">
        <v>45</v>
      </c>
      <c r="E18" s="13" t="s">
        <v>49</v>
      </c>
      <c r="F18" s="14">
        <v>30</v>
      </c>
      <c r="G18" s="14">
        <v>30</v>
      </c>
      <c r="H18" s="14">
        <v>30</v>
      </c>
      <c r="I18" s="14">
        <v>30</v>
      </c>
      <c r="J18" s="14">
        <v>30</v>
      </c>
      <c r="K18" s="14">
        <v>30</v>
      </c>
      <c r="L18" s="14">
        <v>30</v>
      </c>
      <c r="M18" s="14">
        <v>30</v>
      </c>
      <c r="N18" s="14">
        <v>30</v>
      </c>
      <c r="O18" s="14">
        <v>30</v>
      </c>
      <c r="P18" s="14">
        <f t="shared" si="0"/>
        <v>300</v>
      </c>
      <c r="Q18" s="11" t="s">
        <v>41</v>
      </c>
      <c r="R18" s="30"/>
      <c r="S18" s="30">
        <f t="shared" si="1"/>
        <v>0</v>
      </c>
      <c r="T18" s="31"/>
    </row>
    <row r="19" s="2" customFormat="1" ht="106" customHeight="1" spans="1:20">
      <c r="A19" s="11">
        <v>16</v>
      </c>
      <c r="B19" s="11">
        <v>218</v>
      </c>
      <c r="C19" s="12" t="s">
        <v>22</v>
      </c>
      <c r="D19" s="12" t="s">
        <v>50</v>
      </c>
      <c r="E19" s="13" t="s">
        <v>51</v>
      </c>
      <c r="F19" s="14">
        <v>16</v>
      </c>
      <c r="G19" s="14">
        <v>16</v>
      </c>
      <c r="H19" s="14">
        <v>16</v>
      </c>
      <c r="I19" s="14">
        <v>16</v>
      </c>
      <c r="J19" s="14">
        <v>16</v>
      </c>
      <c r="K19" s="14">
        <v>16</v>
      </c>
      <c r="L19" s="14">
        <v>16</v>
      </c>
      <c r="M19" s="14">
        <v>16</v>
      </c>
      <c r="N19" s="14">
        <v>16</v>
      </c>
      <c r="O19" s="14">
        <v>16</v>
      </c>
      <c r="P19" s="14">
        <f t="shared" si="0"/>
        <v>160</v>
      </c>
      <c r="Q19" s="11" t="s">
        <v>41</v>
      </c>
      <c r="R19" s="30"/>
      <c r="S19" s="30">
        <f t="shared" si="1"/>
        <v>0</v>
      </c>
      <c r="T19" s="31"/>
    </row>
    <row r="20" s="2" customFormat="1" ht="104" customHeight="1" spans="1:20">
      <c r="A20" s="11">
        <v>17</v>
      </c>
      <c r="B20" s="11">
        <v>219</v>
      </c>
      <c r="C20" s="12" t="s">
        <v>22</v>
      </c>
      <c r="D20" s="12" t="s">
        <v>52</v>
      </c>
      <c r="E20" s="13" t="s">
        <v>53</v>
      </c>
      <c r="F20" s="14">
        <v>16</v>
      </c>
      <c r="G20" s="14">
        <v>16</v>
      </c>
      <c r="H20" s="14">
        <v>16</v>
      </c>
      <c r="I20" s="14">
        <v>16</v>
      </c>
      <c r="J20" s="14">
        <v>16</v>
      </c>
      <c r="K20" s="14">
        <v>16</v>
      </c>
      <c r="L20" s="14">
        <v>16</v>
      </c>
      <c r="M20" s="14">
        <v>16</v>
      </c>
      <c r="N20" s="14">
        <v>16</v>
      </c>
      <c r="O20" s="14">
        <v>16</v>
      </c>
      <c r="P20" s="14">
        <f t="shared" si="0"/>
        <v>160</v>
      </c>
      <c r="Q20" s="11" t="s">
        <v>41</v>
      </c>
      <c r="R20" s="30"/>
      <c r="S20" s="30">
        <f t="shared" si="1"/>
        <v>0</v>
      </c>
      <c r="T20" s="31"/>
    </row>
    <row r="21" s="2" customFormat="1" ht="151" customHeight="1" spans="1:20">
      <c r="A21" s="11">
        <v>18</v>
      </c>
      <c r="B21" s="11">
        <v>220</v>
      </c>
      <c r="C21" s="12" t="s">
        <v>22</v>
      </c>
      <c r="D21" s="12" t="s">
        <v>54</v>
      </c>
      <c r="E21" s="17" t="s">
        <v>55</v>
      </c>
      <c r="F21" s="14">
        <v>2</v>
      </c>
      <c r="G21" s="18">
        <v>2</v>
      </c>
      <c r="H21" s="14">
        <v>2</v>
      </c>
      <c r="I21" s="18">
        <v>2</v>
      </c>
      <c r="J21" s="18">
        <v>2</v>
      </c>
      <c r="K21" s="14">
        <v>2</v>
      </c>
      <c r="L21" s="14">
        <v>2</v>
      </c>
      <c r="M21" s="14">
        <v>2</v>
      </c>
      <c r="N21" s="14">
        <v>0</v>
      </c>
      <c r="O21" s="14">
        <v>2</v>
      </c>
      <c r="P21" s="14">
        <f t="shared" si="0"/>
        <v>18</v>
      </c>
      <c r="Q21" s="11" t="s">
        <v>56</v>
      </c>
      <c r="R21" s="30"/>
      <c r="S21" s="30">
        <f t="shared" si="1"/>
        <v>0</v>
      </c>
      <c r="T21" s="32" t="str">
        <f>_xlfn.DISPIMG("ID_3542CF8C55AC4867BA26AFDD26F0A769",1)</f>
        <v>=DISPIMG("ID_3542CF8C55AC4867BA26AFDD26F0A769",1)</v>
      </c>
    </row>
    <row r="22" s="2" customFormat="1" ht="151" customHeight="1" spans="1:20">
      <c r="A22" s="11">
        <v>19</v>
      </c>
      <c r="B22" s="11">
        <v>220</v>
      </c>
      <c r="C22" s="12" t="s">
        <v>22</v>
      </c>
      <c r="D22" s="12" t="s">
        <v>54</v>
      </c>
      <c r="E22" s="19" t="s">
        <v>57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2</v>
      </c>
      <c r="O22" s="14">
        <v>0</v>
      </c>
      <c r="P22" s="14">
        <f t="shared" si="0"/>
        <v>2</v>
      </c>
      <c r="Q22" s="11" t="s">
        <v>56</v>
      </c>
      <c r="R22" s="30"/>
      <c r="S22" s="30">
        <f t="shared" si="1"/>
        <v>0</v>
      </c>
      <c r="T22" s="32" t="str">
        <f>_xlfn.DISPIMG("ID_59BFB51B33FB40C2AA4F6EDCD25A91E2",1)</f>
        <v>=DISPIMG("ID_59BFB51B33FB40C2AA4F6EDCD25A91E2",1)</v>
      </c>
    </row>
    <row r="23" s="2" customFormat="1" ht="408" customHeight="1" spans="1:20">
      <c r="A23" s="11">
        <v>20</v>
      </c>
      <c r="B23" s="11">
        <v>221</v>
      </c>
      <c r="C23" s="12" t="s">
        <v>22</v>
      </c>
      <c r="D23" s="12" t="s">
        <v>58</v>
      </c>
      <c r="E23" s="16" t="s">
        <v>59</v>
      </c>
      <c r="F23" s="14">
        <v>2</v>
      </c>
      <c r="G23" s="18">
        <v>2</v>
      </c>
      <c r="H23" s="14">
        <v>4</v>
      </c>
      <c r="I23" s="18">
        <v>0</v>
      </c>
      <c r="J23" s="18">
        <v>0</v>
      </c>
      <c r="K23" s="14">
        <v>2</v>
      </c>
      <c r="L23" s="14">
        <v>4</v>
      </c>
      <c r="M23" s="14">
        <v>2</v>
      </c>
      <c r="N23" s="14">
        <v>2</v>
      </c>
      <c r="O23" s="14">
        <v>2</v>
      </c>
      <c r="P23" s="14">
        <f>SUM(F23:O23)</f>
        <v>20</v>
      </c>
      <c r="Q23" s="11" t="s">
        <v>56</v>
      </c>
      <c r="R23" s="30"/>
      <c r="S23" s="30">
        <f>P23*R23</f>
        <v>0</v>
      </c>
      <c r="T23" s="31"/>
    </row>
    <row r="24" s="2" customFormat="1" ht="409" customHeight="1" spans="1:20">
      <c r="A24" s="11">
        <v>21</v>
      </c>
      <c r="B24" s="11">
        <v>222</v>
      </c>
      <c r="C24" s="12" t="s">
        <v>22</v>
      </c>
      <c r="D24" s="12" t="s">
        <v>60</v>
      </c>
      <c r="E24" s="16" t="s">
        <v>61</v>
      </c>
      <c r="F24" s="14">
        <v>1</v>
      </c>
      <c r="G24" s="14">
        <v>1</v>
      </c>
      <c r="H24" s="14">
        <v>2</v>
      </c>
      <c r="I24" s="14">
        <v>0</v>
      </c>
      <c r="J24" s="14">
        <v>0</v>
      </c>
      <c r="K24" s="14">
        <v>1</v>
      </c>
      <c r="L24" s="14">
        <v>2</v>
      </c>
      <c r="M24" s="14">
        <v>1</v>
      </c>
      <c r="N24" s="14">
        <v>1</v>
      </c>
      <c r="O24" s="14">
        <v>1</v>
      </c>
      <c r="P24" s="14">
        <f>SUM(F24:O24)</f>
        <v>10</v>
      </c>
      <c r="Q24" s="11" t="s">
        <v>25</v>
      </c>
      <c r="R24" s="30"/>
      <c r="S24" s="30">
        <f>P24*R24</f>
        <v>0</v>
      </c>
      <c r="T24" s="31"/>
    </row>
    <row r="25" s="2" customFormat="1" ht="61" customHeight="1" spans="1:20">
      <c r="A25" s="11">
        <v>22</v>
      </c>
      <c r="B25" s="11">
        <v>230</v>
      </c>
      <c r="C25" s="12" t="s">
        <v>22</v>
      </c>
      <c r="D25" s="20" t="s">
        <v>62</v>
      </c>
      <c r="E25" s="16" t="s">
        <v>63</v>
      </c>
      <c r="F25" s="14"/>
      <c r="G25" s="14"/>
      <c r="H25" s="14">
        <v>4</v>
      </c>
      <c r="I25" s="14"/>
      <c r="J25" s="14"/>
      <c r="K25" s="14"/>
      <c r="L25" s="14"/>
      <c r="M25" s="14"/>
      <c r="N25" s="14"/>
      <c r="O25" s="14"/>
      <c r="P25" s="14">
        <f>SUM(F25:O25)</f>
        <v>4</v>
      </c>
      <c r="Q25" s="20" t="s">
        <v>64</v>
      </c>
      <c r="R25" s="33"/>
      <c r="S25" s="30">
        <f>P25*R25</f>
        <v>0</v>
      </c>
      <c r="T25" s="11"/>
    </row>
    <row r="26" ht="27" customHeight="1" spans="1:20">
      <c r="A26" s="21" t="s">
        <v>65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34"/>
      <c r="R26" s="35"/>
      <c r="S26" s="36">
        <f>SUM(S4:S25)</f>
        <v>0</v>
      </c>
      <c r="T26" s="37"/>
    </row>
    <row r="27" ht="25" customHeight="1" spans="1:1">
      <c r="A27" s="1" t="s">
        <v>66</v>
      </c>
    </row>
  </sheetData>
  <autoFilter xmlns:etc="http://www.wps.cn/officeDocument/2017/etCustomData" ref="B3:T26" etc:filterBottomFollowUsedRange="0">
    <extLst/>
  </autoFilter>
  <mergeCells count="2">
    <mergeCell ref="B1:T1"/>
    <mergeCell ref="A26:Q26"/>
  </mergeCells>
  <dataValidations count="1">
    <dataValidation allowBlank="1" showInputMessage="1" showErrorMessage="1" sqref="Q4:R20"/>
  </dataValidations>
  <pageMargins left="0.700694444444445" right="0.700694444444445" top="0.751388888888889" bottom="0.751388888888889" header="0.298611111111111" footer="0.298611111111111"/>
  <pageSetup paperSize="9" scale="7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，遇见</cp:lastModifiedBy>
  <dcterms:created xsi:type="dcterms:W3CDTF">2023-05-12T11:15:00Z</dcterms:created>
  <dcterms:modified xsi:type="dcterms:W3CDTF">2025-09-24T10:59:05Z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169FAD11D7C34C4FBE3208A55496399E_12</vt:lpwstr>
  </property>
</Properties>
</file>